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85" windowWidth="14805" windowHeight="7830"/>
  </bookViews>
  <sheets>
    <sheet name="Coninfo" sheetId="5" r:id="rId1"/>
    <sheet name="Bankbuch" sheetId="2" r:id="rId2"/>
    <sheet name="Kassenbuch" sheetId="3" r:id="rId3"/>
    <sheet name="Hinweise" sheetId="4" r:id="rId4"/>
  </sheets>
  <calcPr calcId="145621"/>
</workbook>
</file>

<file path=xl/calcChain.xml><?xml version="1.0" encoding="utf-8"?>
<calcChain xmlns="http://schemas.openxmlformats.org/spreadsheetml/2006/main">
  <c r="H5" i="3" l="1"/>
  <c r="H6" i="3"/>
  <c r="G6" i="3"/>
  <c r="G5" i="3"/>
  <c r="D9" i="2"/>
  <c r="E9" i="2" s="1"/>
  <c r="C9" i="2"/>
  <c r="D8" i="2"/>
  <c r="C8" i="2"/>
  <c r="D7" i="2"/>
  <c r="C7" i="2"/>
  <c r="E8" i="2" l="1"/>
  <c r="E7" i="2"/>
  <c r="J9" i="3"/>
  <c r="J8" i="3"/>
  <c r="I5" i="3"/>
  <c r="I6" i="3"/>
  <c r="M11" i="2" l="1"/>
  <c r="M10" i="2"/>
  <c r="E16" i="3" l="1"/>
  <c r="D16" i="3"/>
  <c r="J18" i="2"/>
  <c r="B18" i="2"/>
  <c r="E18" i="2" l="1"/>
  <c r="F16" i="3"/>
  <c r="J16" i="3"/>
  <c r="F5" i="3"/>
  <c r="F6" i="3" s="1"/>
  <c r="F7" i="3" s="1"/>
  <c r="F8" i="3" s="1"/>
  <c r="F9" i="3" s="1"/>
  <c r="E20" i="2" l="1"/>
  <c r="I16" i="3"/>
  <c r="K16" i="3" s="1"/>
  <c r="M18" i="2"/>
  <c r="C25" i="2"/>
  <c r="B20" i="2" l="1"/>
</calcChain>
</file>

<file path=xl/comments1.xml><?xml version="1.0" encoding="utf-8"?>
<comments xmlns="http://schemas.openxmlformats.org/spreadsheetml/2006/main">
  <authors>
    <author>Autor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45 € teilt sich auf in:
- 15€ Beitrag für Verpflegung, der mit 7% besteuert wird
- 30€ Betrag für den Rest, der mit 19% besteuert wird
Die Zellen müssen daher von Hand angepasst werden, je nachdem wie groß der Anteil für Verpflegung ist.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45 € teilt sich auf in:
- 15€ Beitrag für Verpflegung, der mit 7% besteuert wird
- 30€ Betrag für den Rest, der mit 19% besteuert wird
Die Zellen müssen daher von Hand angepasst werden, je nachdem wie groß der Anteil für Verpflegung ist.</t>
        </r>
      </text>
    </comment>
    <comment ref="C8" authorId="0">
      <text>
        <r>
          <rPr>
            <sz val="9"/>
            <color indexed="81"/>
            <rFont val="Tahoma"/>
            <family val="2"/>
          </rPr>
          <t>Der gesamte Teilnehmerbeitrag von 45 € teilt sich auf in:
- 15€ Beitrag für Verpflegung, der mit 7% besteuert wird
- 30€ Betrag für den Rest, der mit 19% besteuert wird
Die Zellen müssen daher von Hand angepasst werden, je nachdem wie groß der Anteil für Verpflegung ist.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45 € teilt sich auf in:
- 15€ Beitrag für Verpflegung, der mit 7% besteuert wird
- 30€ Betrag für den Rest, der mit 19% besteuert wird
Die Zellen müssen daher von Hand angepasst werden, je nachdem wie groß der Anteil für Verpflegung ist.</t>
        </r>
      </text>
    </comment>
    <comment ref="C9" authorId="0">
      <text>
        <r>
          <rPr>
            <sz val="9"/>
            <color indexed="81"/>
            <rFont val="Tahoma"/>
            <family val="2"/>
          </rPr>
          <t>Der gesamte Teilnehmerbeitrag von 60€ teilt sich auf in:
- 15€ Beitrag für Verpflegung, der mit 7% besteuert wird
- 45€ Betrag für den Rest, der mit 19% besteuert wird
Die Zellen müssen daher von Hand angepasst werden, je nachdem wie groß der Anteil für Verpflegung ist.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60€ teilt sich auf in:
- 15€ Beitrag für Verpflegung, der mit 7% besteuert wird
- 45€ Betrag für den Rest, der mit 19% besteuert wird
Die Zellen müssen daher von Hand angepasst werden, je nachdem wie groß der Anteil für Verpflegung ist.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D5" authorId="0">
      <text>
        <r>
          <rPr>
            <sz val="9"/>
            <color indexed="81"/>
            <rFont val="Tahoma"/>
            <family val="2"/>
          </rPr>
          <t>Der gesamte Teilnehmerbeitrag von 70 €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70 €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70 €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50 €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50 €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Der gesamte Teilnehmerbeitrag von 50 € teilt sich auf in:
- 15€ Beitrag für Verpflegung, der mit 7% besteuert wird
- 55€ Betrag für den Rest, der mit 19% besteuert wird
Die Zellen müssen daher von Hand angepasst werden, je nachdem wie groß der Anteil für Verpflegung ist.</t>
        </r>
      </text>
    </comment>
  </commentList>
</comments>
</file>

<file path=xl/sharedStrings.xml><?xml version="1.0" encoding="utf-8"?>
<sst xmlns="http://schemas.openxmlformats.org/spreadsheetml/2006/main" count="139" uniqueCount="116">
  <si>
    <t>Abrechnung einer Vereinsveranstaltung 
des Gugelgilde e.V.</t>
  </si>
  <si>
    <t>Coninformationen</t>
  </si>
  <si>
    <t>Bsp.: Mittland VIII - Rote Saat</t>
  </si>
  <si>
    <t>Bsp.: 29.09.2011 - 02.10.2011</t>
  </si>
  <si>
    <t>Bsp.: Besucherdorf Koyne des Lausitzer Wege e.V. (01979)</t>
  </si>
  <si>
    <t>Bitte auswählen oder eintragen.</t>
  </si>
  <si>
    <t>Bsp.: 15.02.2012 (Wann habt ihr die Abrechnung erstellt?)</t>
  </si>
  <si>
    <t>Entweder "Hauptkonto" oder das Unterkonto der Orga auswählen oder eintragen.</t>
  </si>
  <si>
    <t>Orgakontakt</t>
  </si>
  <si>
    <t>Bsp: Mittland-Orga</t>
  </si>
  <si>
    <t>Falls Kassenwart = Hauptverantwortlicher, einfach "siehe oben" eintragen.</t>
  </si>
  <si>
    <t xml:space="preserve">Einnahmen </t>
  </si>
  <si>
    <t>Ausgaben</t>
  </si>
  <si>
    <t>Betrag</t>
  </si>
  <si>
    <t>Datum</t>
  </si>
  <si>
    <t>Kommentare / Erläuterungen</t>
  </si>
  <si>
    <t>Teilnehmerbeitrag 1</t>
  </si>
  <si>
    <t>Objektmiete</t>
  </si>
  <si>
    <t>#1</t>
  </si>
  <si>
    <t>Teilnehmerbeitrag 2</t>
  </si>
  <si>
    <t>Barauszahlung 1</t>
  </si>
  <si>
    <t>-</t>
  </si>
  <si>
    <t>Teilnehmerbeitrag 3</t>
  </si>
  <si>
    <t>#2</t>
  </si>
  <si>
    <t>pos. Übertrag aus Kassenbuch</t>
  </si>
  <si>
    <t>#3</t>
  </si>
  <si>
    <t>neg. Übertrag aus Kassenbuch</t>
  </si>
  <si>
    <t>Summe Einnahmen</t>
  </si>
  <si>
    <t>Summe Ausgaben</t>
  </si>
  <si>
    <t>Summe Ergebnis</t>
  </si>
  <si>
    <t>Kontostand Differenz</t>
  </si>
  <si>
    <t>Bei einer korrekten Abrechnung müssen die Werte von "Summe Ergebnis" und "Kontostand Differenz" übereinstimmen.</t>
  </si>
  <si>
    <t>Kassenbuch</t>
  </si>
  <si>
    <t>Conzahler 1</t>
  </si>
  <si>
    <t>Conzahler 2</t>
  </si>
  <si>
    <t>Taverneneinnahmen</t>
  </si>
  <si>
    <t>Art der Veranstaltung</t>
  </si>
  <si>
    <t>Datum der Abrechnung</t>
  </si>
  <si>
    <t>Gugelgilde-Konto</t>
  </si>
  <si>
    <t>Name der Veranstaltung</t>
  </si>
  <si>
    <t>Zeitraum der Veranstaltung</t>
  </si>
  <si>
    <t>Austragungsort der Veranstaltung</t>
  </si>
  <si>
    <t>Hauptverantwortlicher der Orga</t>
  </si>
  <si>
    <t>Straße</t>
  </si>
  <si>
    <t>PLZ</t>
  </si>
  <si>
    <t>Ort</t>
  </si>
  <si>
    <t>E-Mail</t>
  </si>
  <si>
    <t>Telefon</t>
  </si>
  <si>
    <t>Handy</t>
  </si>
  <si>
    <t>Kassenwart der Orga</t>
  </si>
  <si>
    <t>Kontoauszug</t>
  </si>
  <si>
    <t>Hinweise</t>
  </si>
  <si>
    <t>Name der Orga</t>
  </si>
  <si>
    <t>Beleg-
nummer</t>
  </si>
  <si>
    <t>Einnahmen</t>
  </si>
  <si>
    <t>Buchungstext</t>
  </si>
  <si>
    <t>Ergebnis Kassenbuch</t>
  </si>
  <si>
    <t>Ausgabe 2 (Plot)</t>
  </si>
  <si>
    <t>Vorsteuer
(bei Ausgaben)</t>
  </si>
  <si>
    <t>Umsatzsteuer
(bei Einnahmen)</t>
  </si>
  <si>
    <t>Der Wert "Ergebnis Kassenbuch" ist positiv: Das heißt, dass ihr bei den baren Geldgeschäften ein Plus erwirtschaftet habt, welches auf das Konto überwiesen wird.</t>
  </si>
  <si>
    <t>Der Wert "Ergebnis Kassenbuch" ist negativ: Das heißt, dass sich bei den baren Geldgeschäften ein Minus entwickelt hat, welches durch eine Überweisung oder Abhebung vom Konto ausgeglichen wird.</t>
  </si>
  <si>
    <t>Kassenbestand/
Salto</t>
  </si>
  <si>
    <t>Auf dieser Seite tragt ihr alle Einnahmen und Ausgaben ein, die NICHT über das Konto, also mit BARGELD, abgewickelt wurden. Dies nennt man Kassenbuch.</t>
  </si>
  <si>
    <t>Auf dieser Seite tragt ihr alle Einnahmen und Ausgaben ein, die über das Konto (also bargeldlos) abgewickelt wurden. Dies nennt man Bankbuch.</t>
  </si>
  <si>
    <t>Bankbuch</t>
  </si>
  <si>
    <t>Umsatzsteuer</t>
  </si>
  <si>
    <t>Vorsteuer</t>
  </si>
  <si>
    <t>Beispiel 2 (Plot)</t>
  </si>
  <si>
    <t>Die Vorlage für die Abrechnung dient dazu alle Einnahmen und Ausgaben einer Vereinsveranstaltung lückenlos aufzulisten.</t>
  </si>
  <si>
    <t>Da Einnahmen und Ausgaben entweder bargeldlos oder mittels Bargeld getätigt werden können, werden die Umsätze entweder im Bankbuch oder im Kassenbuch aufgelistet.</t>
  </si>
  <si>
    <t xml:space="preserve">Das Bankbuch beinhaltet alle Einnahmen und Ausgaben, die über das Konto (also bargeldlos) abgewickelt wurden. </t>
  </si>
  <si>
    <t xml:space="preserve">Sehr wichtig ist, dass alle Einnahmen und Ausgaben mittels Quittungen belegt werden müssen. </t>
  </si>
  <si>
    <t xml:space="preserve">Quittungen können Rechnungen oder Kassenzettel sein oder auch der Kontoauszug für Teilnehmerbeiträge. </t>
  </si>
  <si>
    <t>Alle Quittungen/Belege müssen auf DIN A4 Zetteln aufgeklebt werden und mit der entsprechenden Belegnummer laut Abrechnung beschriftet werden.</t>
  </si>
  <si>
    <t xml:space="preserve">Falls ihr für eine Ausgabe keine Quittung bekommen habt, wie beispielsweise auf dem Flohmarkt, so muss dennoch ein Ersatzbeleg dafür ausgestellt werden. </t>
  </si>
  <si>
    <t>Eigenbelege sollten eine Ausnahme darstellen, da sie vom Finanzamt nur in begrenzter Anzahl akzeptiert werden und da ein Abzug der Vorsteuer bei Eigenbelegen nicht möglich ist.</t>
  </si>
  <si>
    <t>Dies könnt ihr mittels eines Eigenbeleges tun. Auf einem Quittungsblock notiert ihr alle notwenigen Informationen (Empfänger, Betrag,...) und unterzeichnet ihn.</t>
  </si>
  <si>
    <t xml:space="preserve">Die Abrechnung für eine Vereinsveranstaltung ist laut Veranstaltungsvereinbarung spätestens zwei Monate nach der Veranstaltung abzugeben. </t>
  </si>
  <si>
    <t>Das Ergebnis des Kassenbuches muss in der Registerkarte "Bankbuch" unter Einnahmen bzw. Ausgaben auftauchen, je nachdem ob ein Plus oder Minus entstanden ist.</t>
  </si>
  <si>
    <t>Auf dieser Seite werden die wichtigsten organisatorischen Details zur Veranstaltung eingetragen.</t>
  </si>
  <si>
    <t>Anmeldeseite der Veranstaltung</t>
  </si>
  <si>
    <t>Bitte verlinkt hier die Anmeldeseite bzw. Homepage der Veranstaltung.</t>
  </si>
  <si>
    <t>Kontostand vor Veranstaltung (Datum)</t>
  </si>
  <si>
    <t>Kontostand nach Veranstaltung (Datum)</t>
  </si>
  <si>
    <t>Gebühren Barauszahlung 1</t>
  </si>
  <si>
    <t>ausgewiesene
MwSt. 19%</t>
  </si>
  <si>
    <t>ausgewiesene
MwSt. 7%</t>
  </si>
  <si>
    <t>Lebensmittel 7%; Rest 19%</t>
  </si>
  <si>
    <t>Kommentare</t>
  </si>
  <si>
    <t>Ausgabe 1 (Lidl-Discounter)</t>
  </si>
  <si>
    <t>Wenn ihr keinen Zugriff auf Kontoauszüge habt, schreibt bitte unseren Kassenwart (kassenwart@gugelgilde.de) an, damit er euch die Informationen zusendet.</t>
  </si>
  <si>
    <t>Abrechnungsdetails</t>
  </si>
  <si>
    <t>Allgemeine Hinweise zur Abrechnung einer Vereinsveranstaltung des Gugelgilde e.V.</t>
  </si>
  <si>
    <t>Sie ist die Grundlage für den Bericht des Kassenwarts und damit für die Steuererklärung.</t>
  </si>
  <si>
    <t>Fristverlängerungen sind in Absprache mit dem Vorstand möglich.</t>
  </si>
  <si>
    <t>#4</t>
  </si>
  <si>
    <t>#5</t>
  </si>
  <si>
    <t>Mehrwertsteuer/Vorsteuer</t>
  </si>
  <si>
    <t>Der Gugelgilde e.V. ist ein nicht gemeinnütziger Verein und muss daher unter anderem 19 % Umsatzsteuer entrichten, wenn seine Einnahmen im vorangegangen Geschäftsjahr 17.500 € überstiegen.</t>
  </si>
  <si>
    <t xml:space="preserve">Die von euch bezahlte Vorsteuer kann mit der Umsatzsteuer gegenrechnet werden. </t>
  </si>
  <si>
    <t>Das heißt ihr müsst nur den Betrag Umsatzsteuer bezahlen, der sich aus Umsatzsteuer (der Einnahmen) minus Vorsteuer (der Ausgaben) ergibt.</t>
  </si>
  <si>
    <t xml:space="preserve">Da jedoch nicht für alle Ausgaben Mehrwertsteuer ausgewiesen wird und für Nahrungsmittel nur 7 % Mehrwertsteuer anfallen, werdet ihr sicher einen Teil Umsatzsteuer bezahlen müssen. </t>
  </si>
  <si>
    <t>Mehrwertsteuer ist zum Beispiel nicht auf dem Flohmarkt oder auch bei Geländeanmietungen von Vereinen oder Privatpersonen ausgewiesen. Oftmals bekommt ihr ja nicht einmal eine Rechnung/Beleg auf dem Flohmarkt.</t>
  </si>
  <si>
    <t>Zum Zeitpunkt der Abrechnung einer Veranstaltung, kann euch der Kassenwart Auskunft geben, ob die Gugelgilde umsatzsteuerpflichtig ist und ihr damit die Umsatzsteuer- und Vorsteuerfelder der Abrechnung ausfüllen müsst.</t>
  </si>
  <si>
    <t>Wenn dies der Fall ist, müsst ihr bei allen Einnahmen die Umsatzsteuer von 19 % berücksichtigen.</t>
  </si>
  <si>
    <t>Für die Ausgaben eurer Veranstaltungen, bekommt ihr Belege auf denen üblicherweise Mehrwertsteuer ausgezeichnet ist. Diesen Betrag nennt man Vorsteuer.</t>
  </si>
  <si>
    <t>Korrektes Ausdrucken mit Seitenzahlen aller Registerkarten</t>
  </si>
  <si>
    <t>Dazu markiert ihr die erste Registerkarte (Linksklick auf Reiter "Coninfo") haltet dann die STRG-Taste gedrückt und markiert die anderen Registerkarten.</t>
  </si>
  <si>
    <t>Jetzt könnt ihr das Dokument mit korrekten Seitenzahlen ausdrucken.</t>
  </si>
  <si>
    <t>Nur wenn das Ergebnis des Kassenbuches gleich Null ist, erscheint der Wert nicht im Bankbuch.</t>
  </si>
  <si>
    <t>Beispiel 3 (Aldi-Discounter)</t>
  </si>
  <si>
    <t>Bitte füllt sie daher gewissenhaft und vollständig aus. Achtet beispielsweise auf nachvollziehbare Buchungstexte und vor allem auf die Belege!</t>
  </si>
  <si>
    <t>Das Kassenbuch hingegen beinhaltet alle Einnahmen und Ausgaben, die NICHT über das Konto, also mit BARGELD, abgewickelt wurden.</t>
  </si>
  <si>
    <t>Um die Seitenzahlen beim Ausdrucken für alle Registerkarten korrekt anzeigen zu lassen, müssen alle Registerkarten gruppiert werden.</t>
  </si>
  <si>
    <t>Vergesst nicht die Gruppierung wieder aufzuheben, denn sonst werden in allen Registerkarten eventuelle Änderungen vorgenommen.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</si>
</sst>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rgb="FFD1CBB3"/>
      <name val="Calibri"/>
      <family val="2"/>
      <scheme val="minor"/>
    </font>
    <font>
      <b/>
      <i/>
      <sz val="2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B95C1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</font>
    <font>
      <b/>
      <sz val="11"/>
      <color rgb="FFFF000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i/>
      <sz val="11"/>
      <color rgb="FFB95C19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D1CBB3"/>
        <bgColor indexed="64"/>
      </patternFill>
    </fill>
    <fill>
      <patternFill patternType="solid">
        <fgColor rgb="FF8B451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0" fillId="0" borderId="0"/>
  </cellStyleXfs>
  <cellXfs count="100">
    <xf numFmtId="0" fontId="0" fillId="0" borderId="0" xfId="0"/>
    <xf numFmtId="0" fontId="0" fillId="0" borderId="0" xfId="0" applyBorder="1"/>
    <xf numFmtId="0" fontId="0" fillId="0" borderId="0" xfId="0" applyAlignment="1">
      <alignment horizontal="right"/>
    </xf>
    <xf numFmtId="0" fontId="7" fillId="2" borderId="2" xfId="0" applyFont="1" applyFill="1" applyBorder="1"/>
    <xf numFmtId="0" fontId="7" fillId="2" borderId="8" xfId="0" applyFont="1" applyFill="1" applyBorder="1" applyAlignment="1">
      <alignment vertical="center"/>
    </xf>
    <xf numFmtId="0" fontId="7" fillId="2" borderId="9" xfId="0" applyFont="1" applyFill="1" applyBorder="1"/>
    <xf numFmtId="0" fontId="0" fillId="0" borderId="8" xfId="0" applyBorder="1"/>
    <xf numFmtId="164" fontId="0" fillId="0" borderId="8" xfId="0" applyNumberFormat="1" applyBorder="1"/>
    <xf numFmtId="0" fontId="0" fillId="0" borderId="5" xfId="0" applyBorder="1"/>
    <xf numFmtId="0" fontId="8" fillId="0" borderId="8" xfId="0" applyFont="1" applyBorder="1"/>
    <xf numFmtId="44" fontId="1" fillId="0" borderId="8" xfId="1" applyFont="1" applyBorder="1"/>
    <xf numFmtId="0" fontId="7" fillId="2" borderId="10" xfId="0" applyFont="1" applyFill="1" applyBorder="1"/>
    <xf numFmtId="164" fontId="0" fillId="0" borderId="0" xfId="0" applyNumberFormat="1" applyAlignment="1">
      <alignment horizontal="right" vertical="center"/>
    </xf>
    <xf numFmtId="164" fontId="8" fillId="0" borderId="11" xfId="1" applyNumberFormat="1" applyFont="1" applyBorder="1"/>
    <xf numFmtId="44" fontId="1" fillId="0" borderId="0" xfId="1" applyFont="1"/>
    <xf numFmtId="44" fontId="1" fillId="0" borderId="0" xfId="1" applyFont="1" applyBorder="1"/>
    <xf numFmtId="0" fontId="0" fillId="0" borderId="12" xfId="0" applyBorder="1"/>
    <xf numFmtId="49" fontId="0" fillId="0" borderId="0" xfId="0" applyNumberFormat="1" applyAlignment="1">
      <alignment vertical="center" wrapText="1"/>
    </xf>
    <xf numFmtId="0" fontId="9" fillId="0" borderId="0" xfId="0" applyFont="1"/>
    <xf numFmtId="44" fontId="8" fillId="0" borderId="0" xfId="0" applyNumberFormat="1" applyFont="1"/>
    <xf numFmtId="0" fontId="0" fillId="0" borderId="0" xfId="0" applyAlignment="1">
      <alignment horizontal="center"/>
    </xf>
    <xf numFmtId="0" fontId="7" fillId="2" borderId="8" xfId="0" applyFont="1" applyFill="1" applyBorder="1" applyAlignment="1">
      <alignment horizontal="center" vertical="center"/>
    </xf>
    <xf numFmtId="164" fontId="0" fillId="0" borderId="8" xfId="0" applyNumberFormat="1" applyBorder="1" applyAlignment="1">
      <alignment horizontal="center"/>
    </xf>
    <xf numFmtId="164" fontId="8" fillId="0" borderId="11" xfId="1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44" fontId="9" fillId="0" borderId="12" xfId="1" applyFont="1" applyBorder="1" applyAlignment="1">
      <alignment horizontal="center"/>
    </xf>
    <xf numFmtId="0" fontId="0" fillId="0" borderId="0" xfId="0" applyAlignment="1">
      <alignment horizontal="center" vertical="center"/>
    </xf>
    <xf numFmtId="4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0" fillId="0" borderId="8" xfId="0" quotePrefix="1" applyBorder="1" applyAlignment="1">
      <alignment horizontal="center"/>
    </xf>
    <xf numFmtId="0" fontId="0" fillId="0" borderId="5" xfId="0" applyBorder="1" applyAlignment="1">
      <alignment horizontal="center"/>
    </xf>
    <xf numFmtId="164" fontId="8" fillId="0" borderId="0" xfId="1" applyNumberFormat="1" applyFont="1" applyBorder="1" applyAlignment="1">
      <alignment horizontal="center"/>
    </xf>
    <xf numFmtId="44" fontId="9" fillId="0" borderId="0" xfId="1" applyFont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44" fontId="1" fillId="0" borderId="0" xfId="1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10" fillId="0" borderId="0" xfId="0" applyFont="1"/>
    <xf numFmtId="0" fontId="0" fillId="0" borderId="0" xfId="0" applyBorder="1" applyAlignment="1">
      <alignment horizontal="center"/>
    </xf>
    <xf numFmtId="0" fontId="7" fillId="2" borderId="8" xfId="0" applyFont="1" applyFill="1" applyBorder="1" applyAlignment="1">
      <alignment horizontal="left" vertical="center"/>
    </xf>
    <xf numFmtId="164" fontId="12" fillId="0" borderId="8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4" fontId="0" fillId="0" borderId="8" xfId="0" applyNumberFormat="1" applyBorder="1" applyAlignment="1">
      <alignment horizontal="left"/>
    </xf>
    <xf numFmtId="164" fontId="8" fillId="0" borderId="11" xfId="1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4" fontId="13" fillId="0" borderId="11" xfId="1" applyNumberFormat="1" applyFont="1" applyBorder="1" applyAlignment="1">
      <alignment horizontal="center"/>
    </xf>
    <xf numFmtId="164" fontId="14" fillId="0" borderId="11" xfId="1" applyNumberFormat="1" applyFont="1" applyBorder="1" applyAlignment="1">
      <alignment horizontal="center"/>
    </xf>
    <xf numFmtId="164" fontId="15" fillId="0" borderId="11" xfId="1" applyNumberFormat="1" applyFont="1" applyBorder="1" applyAlignment="1">
      <alignment horizontal="center"/>
    </xf>
    <xf numFmtId="164" fontId="16" fillId="0" borderId="11" xfId="1" applyNumberFormat="1" applyFont="1" applyBorder="1" applyAlignment="1">
      <alignment horizontal="center"/>
    </xf>
    <xf numFmtId="164" fontId="17" fillId="0" borderId="11" xfId="1" applyNumberFormat="1" applyFont="1" applyBorder="1" applyAlignment="1">
      <alignment horizontal="center"/>
    </xf>
    <xf numFmtId="164" fontId="18" fillId="0" borderId="11" xfId="1" applyNumberFormat="1" applyFont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0" fontId="19" fillId="0" borderId="0" xfId="0" applyFont="1"/>
    <xf numFmtId="0" fontId="0" fillId="0" borderId="8" xfId="0" applyBorder="1" applyAlignment="1">
      <alignment horizontal="right" indent="1"/>
    </xf>
    <xf numFmtId="0" fontId="0" fillId="0" borderId="8" xfId="0" applyBorder="1" applyAlignment="1">
      <alignment horizontal="left" indent="1"/>
    </xf>
    <xf numFmtId="0" fontId="0" fillId="0" borderId="8" xfId="0" applyNumberFormat="1" applyFill="1" applyBorder="1" applyAlignment="1">
      <alignment horizontal="left" indent="1"/>
    </xf>
    <xf numFmtId="0" fontId="0" fillId="0" borderId="9" xfId="0" applyFill="1" applyBorder="1" applyAlignment="1">
      <alignment horizontal="left" indent="1"/>
    </xf>
    <xf numFmtId="44" fontId="1" fillId="0" borderId="12" xfId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8" xfId="0" quotePrefix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0" fillId="0" borderId="8" xfId="0" applyBorder="1" applyAlignment="1">
      <alignment horizontal="right" indent="1"/>
    </xf>
    <xf numFmtId="0" fontId="0" fillId="0" borderId="8" xfId="0" applyBorder="1" applyAlignment="1">
      <alignment horizontal="left" indent="1"/>
    </xf>
    <xf numFmtId="14" fontId="0" fillId="0" borderId="8" xfId="0" applyNumberFormat="1" applyBorder="1" applyAlignment="1">
      <alignment horizontal="left" indent="1"/>
    </xf>
    <xf numFmtId="0" fontId="0" fillId="0" borderId="8" xfId="0" applyBorder="1"/>
    <xf numFmtId="0" fontId="0" fillId="0" borderId="0" xfId="0" applyAlignment="1">
      <alignment horizontal="center"/>
    </xf>
    <xf numFmtId="164" fontId="0" fillId="0" borderId="8" xfId="0" applyNumberFormat="1" applyBorder="1" applyAlignment="1">
      <alignment horizontal="center"/>
    </xf>
    <xf numFmtId="164" fontId="8" fillId="0" borderId="11" xfId="1" applyNumberFormat="1" applyFont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center"/>
    </xf>
    <xf numFmtId="0" fontId="19" fillId="0" borderId="0" xfId="0" applyFont="1"/>
    <xf numFmtId="44" fontId="1" fillId="0" borderId="0" xfId="1" applyFont="1" applyBorder="1" applyAlignment="1">
      <alignment horizontal="center"/>
    </xf>
    <xf numFmtId="0" fontId="0" fillId="0" borderId="0" xfId="0" quotePrefix="1"/>
    <xf numFmtId="0" fontId="0" fillId="0" borderId="0" xfId="0" quotePrefix="1" applyFont="1"/>
    <xf numFmtId="14" fontId="8" fillId="0" borderId="8" xfId="0" applyNumberFormat="1" applyFont="1" applyBorder="1" applyAlignment="1">
      <alignment horizontal="left"/>
    </xf>
    <xf numFmtId="14" fontId="0" fillId="0" borderId="8" xfId="0" applyNumberFormat="1" applyBorder="1" applyAlignment="1">
      <alignment horizontal="center"/>
    </xf>
    <xf numFmtId="49" fontId="0" fillId="0" borderId="8" xfId="0" applyNumberFormat="1" applyBorder="1" applyAlignment="1">
      <alignment horizontal="left" indent="1"/>
    </xf>
    <xf numFmtId="0" fontId="4" fillId="3" borderId="0" xfId="0" applyFont="1" applyFill="1" applyBorder="1" applyAlignment="1">
      <alignment horizontal="left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right"/>
    </xf>
    <xf numFmtId="49" fontId="5" fillId="0" borderId="2" xfId="0" applyNumberFormat="1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0" fillId="0" borderId="4" xfId="0" applyBorder="1" applyAlignment="1"/>
    <xf numFmtId="49" fontId="5" fillId="0" borderId="5" xfId="0" applyNumberFormat="1" applyFont="1" applyBorder="1" applyAlignment="1">
      <alignment vertical="center" wrapText="1"/>
    </xf>
    <xf numFmtId="0" fontId="0" fillId="0" borderId="6" xfId="0" applyBorder="1" applyAlignment="1"/>
    <xf numFmtId="0" fontId="0" fillId="0" borderId="7" xfId="0" applyBorder="1" applyAlignment="1"/>
  </cellXfs>
  <cellStyles count="4">
    <cellStyle name="Standard" xfId="0" builtinId="0"/>
    <cellStyle name="Standard 2" xfId="2"/>
    <cellStyle name="Standard 2 2" xfId="3"/>
    <cellStyle name="Währung" xfId="1" builtinId="4"/>
  </cellStyles>
  <dxfs count="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Medium9"/>
  <colors>
    <mruColors>
      <color rgb="FF8B4513"/>
      <color rgb="FFB95C1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2688982</xdr:colOff>
      <xdr:row>1</xdr:row>
      <xdr:rowOff>3810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908431" cy="1280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2"/>
  <sheetViews>
    <sheetView tabSelected="1" workbookViewId="0">
      <selection activeCell="A4" sqref="A4"/>
    </sheetView>
  </sheetViews>
  <sheetFormatPr baseColWidth="10" defaultColWidth="9.140625" defaultRowHeight="15" x14ac:dyDescent="0.25"/>
  <cols>
    <col min="1" max="1" width="15.7109375" customWidth="1"/>
    <col min="2" max="2" width="32.5703125" style="2" bestFit="1" customWidth="1"/>
    <col min="3" max="3" width="52.28515625" bestFit="1" customWidth="1"/>
    <col min="4" max="4" width="75.7109375" customWidth="1"/>
  </cols>
  <sheetData>
    <row r="1" spans="1:4" s="1" customFormat="1" ht="100.5" customHeight="1" x14ac:dyDescent="0.25">
      <c r="A1" s="86"/>
      <c r="B1" s="93"/>
      <c r="C1" s="86"/>
      <c r="D1" s="92" t="s">
        <v>0</v>
      </c>
    </row>
    <row r="2" spans="1:4" s="1" customFormat="1" x14ac:dyDescent="0.25">
      <c r="A2" s="85" t="s">
        <v>80</v>
      </c>
      <c r="B2" s="85"/>
      <c r="C2" s="85"/>
      <c r="D2" s="85"/>
    </row>
    <row r="4" spans="1:4" ht="18.75" x14ac:dyDescent="0.3">
      <c r="A4" s="39" t="s">
        <v>1</v>
      </c>
    </row>
    <row r="5" spans="1:4" x14ac:dyDescent="0.25">
      <c r="B5" s="59" t="s">
        <v>39</v>
      </c>
      <c r="C5" s="60"/>
      <c r="D5" s="58" t="s">
        <v>2</v>
      </c>
    </row>
    <row r="6" spans="1:4" x14ac:dyDescent="0.25">
      <c r="B6" s="59" t="s">
        <v>40</v>
      </c>
      <c r="C6" s="60"/>
      <c r="D6" s="58" t="s">
        <v>3</v>
      </c>
    </row>
    <row r="7" spans="1:4" x14ac:dyDescent="0.25">
      <c r="B7" s="59" t="s">
        <v>41</v>
      </c>
      <c r="C7" s="60"/>
      <c r="D7" s="58" t="s">
        <v>4</v>
      </c>
    </row>
    <row r="8" spans="1:4" x14ac:dyDescent="0.25">
      <c r="B8" s="59" t="s">
        <v>36</v>
      </c>
      <c r="C8" s="61"/>
      <c r="D8" s="58" t="s">
        <v>5</v>
      </c>
    </row>
    <row r="9" spans="1:4" x14ac:dyDescent="0.25">
      <c r="B9" s="67" t="s">
        <v>81</v>
      </c>
      <c r="C9" s="68"/>
      <c r="D9" s="76" t="s">
        <v>82</v>
      </c>
    </row>
    <row r="10" spans="1:4" x14ac:dyDescent="0.25">
      <c r="D10" s="58"/>
    </row>
    <row r="11" spans="1:4" ht="18.75" x14ac:dyDescent="0.3">
      <c r="A11" s="39" t="s">
        <v>92</v>
      </c>
      <c r="D11" s="58"/>
    </row>
    <row r="12" spans="1:4" x14ac:dyDescent="0.25">
      <c r="B12" s="59" t="s">
        <v>37</v>
      </c>
      <c r="C12" s="69"/>
      <c r="D12" s="58" t="s">
        <v>6</v>
      </c>
    </row>
    <row r="13" spans="1:4" x14ac:dyDescent="0.25">
      <c r="B13" s="59" t="s">
        <v>38</v>
      </c>
      <c r="C13" s="61"/>
      <c r="D13" s="58" t="s">
        <v>7</v>
      </c>
    </row>
    <row r="14" spans="1:4" x14ac:dyDescent="0.25">
      <c r="D14" s="58"/>
    </row>
    <row r="15" spans="1:4" ht="18.75" x14ac:dyDescent="0.3">
      <c r="A15" s="39" t="s">
        <v>8</v>
      </c>
      <c r="D15" s="58"/>
    </row>
    <row r="16" spans="1:4" x14ac:dyDescent="0.25">
      <c r="B16" s="59" t="s">
        <v>52</v>
      </c>
      <c r="C16" s="60"/>
      <c r="D16" s="58" t="s">
        <v>9</v>
      </c>
    </row>
    <row r="17" spans="2:4" x14ac:dyDescent="0.25">
      <c r="D17" s="58"/>
    </row>
    <row r="18" spans="2:4" x14ac:dyDescent="0.25">
      <c r="B18" s="59" t="s">
        <v>42</v>
      </c>
      <c r="C18" s="60"/>
      <c r="D18" s="58"/>
    </row>
    <row r="19" spans="2:4" x14ac:dyDescent="0.25">
      <c r="B19" s="59" t="s">
        <v>43</v>
      </c>
      <c r="C19" s="60"/>
      <c r="D19" s="58"/>
    </row>
    <row r="20" spans="2:4" x14ac:dyDescent="0.25">
      <c r="B20" s="59" t="s">
        <v>44</v>
      </c>
      <c r="C20" s="82"/>
      <c r="D20" s="58"/>
    </row>
    <row r="21" spans="2:4" x14ac:dyDescent="0.25">
      <c r="B21" s="59" t="s">
        <v>45</v>
      </c>
      <c r="C21" s="60"/>
      <c r="D21" s="58"/>
    </row>
    <row r="22" spans="2:4" x14ac:dyDescent="0.25">
      <c r="B22" s="59" t="s">
        <v>46</v>
      </c>
      <c r="C22" s="60"/>
      <c r="D22" s="58"/>
    </row>
    <row r="23" spans="2:4" x14ac:dyDescent="0.25">
      <c r="B23" s="59" t="s">
        <v>47</v>
      </c>
      <c r="C23" s="60"/>
      <c r="D23" s="58"/>
    </row>
    <row r="24" spans="2:4" x14ac:dyDescent="0.25">
      <c r="B24" s="59" t="s">
        <v>48</v>
      </c>
      <c r="C24" s="60"/>
      <c r="D24" s="58"/>
    </row>
    <row r="25" spans="2:4" x14ac:dyDescent="0.25">
      <c r="C25" s="62"/>
      <c r="D25" s="58"/>
    </row>
    <row r="26" spans="2:4" x14ac:dyDescent="0.25">
      <c r="B26" s="59" t="s">
        <v>49</v>
      </c>
      <c r="C26" s="60"/>
    </row>
    <row r="27" spans="2:4" x14ac:dyDescent="0.25">
      <c r="B27" s="59" t="s">
        <v>43</v>
      </c>
      <c r="C27" s="60"/>
      <c r="D27" s="58" t="s">
        <v>10</v>
      </c>
    </row>
    <row r="28" spans="2:4" x14ac:dyDescent="0.25">
      <c r="B28" s="59" t="s">
        <v>44</v>
      </c>
      <c r="C28" s="82"/>
      <c r="D28" s="40"/>
    </row>
    <row r="29" spans="2:4" x14ac:dyDescent="0.25">
      <c r="B29" s="59" t="s">
        <v>45</v>
      </c>
      <c r="C29" s="60"/>
      <c r="D29" s="40"/>
    </row>
    <row r="30" spans="2:4" x14ac:dyDescent="0.25">
      <c r="B30" s="59" t="s">
        <v>46</v>
      </c>
      <c r="C30" s="60"/>
      <c r="D30" s="40"/>
    </row>
    <row r="31" spans="2:4" x14ac:dyDescent="0.25">
      <c r="B31" s="59" t="s">
        <v>47</v>
      </c>
      <c r="C31" s="60"/>
      <c r="D31" s="40"/>
    </row>
    <row r="32" spans="2:4" x14ac:dyDescent="0.25">
      <c r="B32" s="59" t="s">
        <v>48</v>
      </c>
      <c r="C32" s="60"/>
      <c r="D32" s="40"/>
    </row>
  </sheetData>
  <conditionalFormatting sqref="C8">
    <cfRule type="expression" dxfId="1" priority="2">
      <formula>#REF!="LARP"</formula>
    </cfRule>
  </conditionalFormatting>
  <conditionalFormatting sqref="C13">
    <cfRule type="expression" dxfId="0" priority="1">
      <formula>#REF!="LARP"</formula>
    </cfRule>
  </conditionalFormatting>
  <dataValidations count="2">
    <dataValidation type="list" allowBlank="1" showInputMessage="1" sqref="C13">
      <formula1>"Hauptkonto - 4542940, Unterkonto DreRoCo - 504542940, Unterkonto Karys - 104542940, Unterkonto Konstantin Sobing - 204542940, Unterkonto Simpelus Hand - 404542940, Unterkonto Thorland - 304542940"</formula1>
    </dataValidation>
    <dataValidation type="list" allowBlank="1" showInputMessage="1" sqref="C8">
      <formula1>"Rollenspiel-Convention, LARP - Akademiecon, LARP - Ambiente/Feiercon, LARP - Abenteuercon, LARP - Endzeitcon, LARP - Hofhaltungscon, , LARP - Schlachtencon, LARP - Survivalcon, , LARP - Tavernencon, LARP - Wandercon"</formula1>
    </dataValidation>
  </dataValidations>
  <pageMargins left="0.59055118110236227" right="0.59055118110236227" top="0.78740157480314965" bottom="0.78740157480314965" header="0" footer="0"/>
  <pageSetup paperSize="9" scale="75" orientation="landscape" horizontalDpi="300" verticalDpi="300" r:id="rId1"/>
  <headerFooter>
    <oddFooter>&amp;RSeite &amp;P von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7"/>
  <sheetViews>
    <sheetView workbookViewId="0">
      <selection activeCell="A5" sqref="A5:G5"/>
    </sheetView>
  </sheetViews>
  <sheetFormatPr baseColWidth="10" defaultColWidth="9.140625" defaultRowHeight="15" x14ac:dyDescent="0.25"/>
  <cols>
    <col min="1" max="1" width="32.28515625" customWidth="1"/>
    <col min="2" max="2" width="9.7109375" style="20" bestFit="1" customWidth="1"/>
    <col min="3" max="3" width="13.85546875" style="20" bestFit="1" customWidth="1"/>
    <col min="4" max="4" width="13.85546875" style="71" customWidth="1"/>
    <col min="5" max="5" width="13.7109375" style="20" bestFit="1" customWidth="1"/>
    <col min="6" max="6" width="10.140625" style="20" bestFit="1" customWidth="1"/>
    <col min="7" max="7" width="13" bestFit="1" customWidth="1"/>
    <col min="8" max="8" width="6.140625" customWidth="1"/>
    <col min="9" max="9" width="27.7109375" bestFit="1" customWidth="1"/>
    <col min="10" max="10" width="11.28515625" style="20" customWidth="1"/>
    <col min="11" max="11" width="13.85546875" style="20" bestFit="1" customWidth="1"/>
    <col min="12" max="12" width="13.85546875" style="71" customWidth="1"/>
    <col min="13" max="13" width="10.140625" style="20" bestFit="1" customWidth="1"/>
    <col min="14" max="14" width="12.28515625" style="20" bestFit="1" customWidth="1"/>
    <col min="15" max="15" width="10.140625" style="20" bestFit="1" customWidth="1"/>
    <col min="16" max="16" width="24.85546875" bestFit="1" customWidth="1"/>
  </cols>
  <sheetData>
    <row r="1" spans="1:16" ht="37.5" customHeight="1" x14ac:dyDescent="0.4">
      <c r="A1" s="83" t="s">
        <v>65</v>
      </c>
      <c r="B1" s="84"/>
      <c r="C1" s="84"/>
      <c r="D1" s="84"/>
      <c r="E1" s="84"/>
      <c r="F1" s="84"/>
      <c r="G1" s="85"/>
      <c r="H1" s="85"/>
      <c r="I1" s="86"/>
      <c r="J1" s="87"/>
      <c r="K1" s="87"/>
      <c r="L1" s="87"/>
      <c r="M1" s="87"/>
      <c r="N1" s="87"/>
      <c r="O1" s="87"/>
      <c r="P1" s="86"/>
    </row>
    <row r="2" spans="1:16" ht="15.75" customHeight="1" x14ac:dyDescent="0.25">
      <c r="A2" s="85" t="s">
        <v>64</v>
      </c>
      <c r="B2" s="87"/>
      <c r="C2" s="87"/>
      <c r="D2" s="87"/>
      <c r="E2" s="87"/>
      <c r="F2" s="88"/>
      <c r="G2" s="86"/>
      <c r="H2" s="86"/>
      <c r="I2" s="86"/>
      <c r="J2" s="87"/>
      <c r="K2" s="87"/>
      <c r="L2" s="87"/>
      <c r="M2" s="87"/>
      <c r="N2" s="87"/>
      <c r="O2" s="87"/>
      <c r="P2" s="86"/>
    </row>
    <row r="3" spans="1:16" ht="15.75" thickBot="1" x14ac:dyDescent="0.3">
      <c r="A3" s="89" t="s">
        <v>91</v>
      </c>
      <c r="B3" s="90"/>
      <c r="C3" s="90"/>
      <c r="D3" s="90"/>
      <c r="E3" s="90"/>
      <c r="F3" s="90"/>
      <c r="G3" s="89"/>
      <c r="H3" s="89"/>
      <c r="I3" s="89"/>
      <c r="J3" s="90"/>
      <c r="K3" s="90"/>
      <c r="L3" s="90"/>
      <c r="M3" s="90"/>
      <c r="N3" s="90"/>
      <c r="O3" s="90"/>
      <c r="P3" s="89"/>
    </row>
    <row r="5" spans="1:16" ht="18.75" x14ac:dyDescent="0.25">
      <c r="A5" s="94" t="s">
        <v>11</v>
      </c>
      <c r="B5" s="95"/>
      <c r="C5" s="95"/>
      <c r="D5" s="95"/>
      <c r="E5" s="95"/>
      <c r="F5" s="95"/>
      <c r="G5" s="96"/>
      <c r="H5" s="3"/>
      <c r="I5" s="97" t="s">
        <v>12</v>
      </c>
      <c r="J5" s="98"/>
      <c r="K5" s="98"/>
      <c r="L5" s="98"/>
      <c r="M5" s="98"/>
      <c r="N5" s="98"/>
      <c r="O5" s="98"/>
      <c r="P5" s="99"/>
    </row>
    <row r="6" spans="1:16" ht="30" x14ac:dyDescent="0.25">
      <c r="A6" s="4" t="s">
        <v>55</v>
      </c>
      <c r="B6" s="21" t="s">
        <v>13</v>
      </c>
      <c r="C6" s="25" t="s">
        <v>86</v>
      </c>
      <c r="D6" s="74" t="s">
        <v>87</v>
      </c>
      <c r="E6" s="57" t="s">
        <v>66</v>
      </c>
      <c r="F6" s="31" t="s">
        <v>14</v>
      </c>
      <c r="G6" s="4" t="s">
        <v>89</v>
      </c>
      <c r="H6" s="5"/>
      <c r="I6" s="4" t="s">
        <v>55</v>
      </c>
      <c r="J6" s="21" t="s">
        <v>13</v>
      </c>
      <c r="K6" s="25" t="s">
        <v>86</v>
      </c>
      <c r="L6" s="74" t="s">
        <v>87</v>
      </c>
      <c r="M6" s="57" t="s">
        <v>67</v>
      </c>
      <c r="N6" s="57" t="s">
        <v>53</v>
      </c>
      <c r="O6" s="31" t="s">
        <v>14</v>
      </c>
      <c r="P6" s="4" t="s">
        <v>89</v>
      </c>
    </row>
    <row r="7" spans="1:16" x14ac:dyDescent="0.25">
      <c r="A7" s="6" t="s">
        <v>16</v>
      </c>
      <c r="B7" s="43">
        <v>45</v>
      </c>
      <c r="C7" s="72">
        <f>30-(30/1.19)</f>
        <v>4.7899159663865518</v>
      </c>
      <c r="D7" s="72">
        <f>15-(15/1.07)</f>
        <v>0.98130841121495394</v>
      </c>
      <c r="E7" s="22">
        <f>C7+D7</f>
        <v>5.7712243776015058</v>
      </c>
      <c r="F7" s="66">
        <v>41275</v>
      </c>
      <c r="G7" s="8"/>
      <c r="H7" s="5"/>
      <c r="I7" s="6" t="s">
        <v>17</v>
      </c>
      <c r="J7" s="44">
        <v>100</v>
      </c>
      <c r="K7" s="72"/>
      <c r="L7" s="72"/>
      <c r="M7" s="72"/>
      <c r="N7" s="32" t="s">
        <v>18</v>
      </c>
      <c r="O7" s="66">
        <v>41275</v>
      </c>
      <c r="P7" s="6"/>
    </row>
    <row r="8" spans="1:16" x14ac:dyDescent="0.25">
      <c r="A8" s="70" t="s">
        <v>19</v>
      </c>
      <c r="B8" s="43">
        <v>45</v>
      </c>
      <c r="C8" s="72">
        <f>30-(30/1.19)</f>
        <v>4.7899159663865518</v>
      </c>
      <c r="D8" s="72">
        <f>15-(15/1.07)</f>
        <v>0.98130841121495394</v>
      </c>
      <c r="E8" s="72">
        <f>C8+D8</f>
        <v>5.7712243776015058</v>
      </c>
      <c r="F8" s="66">
        <v>41279</v>
      </c>
      <c r="G8" s="8"/>
      <c r="H8" s="5"/>
      <c r="I8" s="6" t="s">
        <v>20</v>
      </c>
      <c r="J8" s="44">
        <v>50</v>
      </c>
      <c r="K8" s="72"/>
      <c r="L8" s="72"/>
      <c r="M8" s="72"/>
      <c r="N8" s="32" t="s">
        <v>50</v>
      </c>
      <c r="O8" s="66">
        <v>41276</v>
      </c>
      <c r="P8" s="6"/>
    </row>
    <row r="9" spans="1:16" x14ac:dyDescent="0.25">
      <c r="A9" s="70" t="s">
        <v>22</v>
      </c>
      <c r="B9" s="43">
        <v>60</v>
      </c>
      <c r="C9" s="72">
        <f>45-(45/1.19)</f>
        <v>7.1848739495798313</v>
      </c>
      <c r="D9" s="72">
        <f>15-(15/1.07)</f>
        <v>0.98130841121495394</v>
      </c>
      <c r="E9" s="72">
        <f>C9+D9</f>
        <v>8.1661823607947852</v>
      </c>
      <c r="F9" s="66">
        <v>41284</v>
      </c>
      <c r="G9" s="8"/>
      <c r="H9" s="5"/>
      <c r="I9" s="70" t="s">
        <v>85</v>
      </c>
      <c r="J9" s="75">
        <v>1.5</v>
      </c>
      <c r="K9" s="72"/>
      <c r="L9" s="72"/>
      <c r="M9" s="72"/>
      <c r="N9" s="65" t="s">
        <v>50</v>
      </c>
      <c r="O9" s="66">
        <v>41276</v>
      </c>
      <c r="P9" s="70"/>
    </row>
    <row r="10" spans="1:16" x14ac:dyDescent="0.25">
      <c r="A10" s="70" t="s">
        <v>24</v>
      </c>
      <c r="B10" s="43">
        <v>15.12</v>
      </c>
      <c r="C10" s="72"/>
      <c r="D10" s="72"/>
      <c r="E10" s="33"/>
      <c r="F10" s="66">
        <v>41348</v>
      </c>
      <c r="G10" s="8"/>
      <c r="H10" s="5"/>
      <c r="I10" s="6" t="s">
        <v>68</v>
      </c>
      <c r="J10" s="44">
        <v>60</v>
      </c>
      <c r="K10" s="72">
        <v>11.4</v>
      </c>
      <c r="L10" s="72"/>
      <c r="M10" s="72">
        <f>K10+L10</f>
        <v>11.4</v>
      </c>
      <c r="N10" s="32" t="s">
        <v>23</v>
      </c>
      <c r="O10" s="66">
        <v>41277</v>
      </c>
      <c r="P10" s="6"/>
    </row>
    <row r="11" spans="1:16" x14ac:dyDescent="0.25">
      <c r="A11" s="70"/>
      <c r="B11" s="43"/>
      <c r="C11" s="72"/>
      <c r="D11" s="72"/>
      <c r="E11" s="72"/>
      <c r="F11" s="66"/>
      <c r="G11" s="8"/>
      <c r="H11" s="5"/>
      <c r="I11" s="6" t="s">
        <v>111</v>
      </c>
      <c r="J11" s="44">
        <v>70</v>
      </c>
      <c r="K11" s="72">
        <v>3.5</v>
      </c>
      <c r="L11" s="72">
        <v>3.8</v>
      </c>
      <c r="M11" s="72">
        <f>K11+L11</f>
        <v>7.3</v>
      </c>
      <c r="N11" s="32" t="s">
        <v>25</v>
      </c>
      <c r="O11" s="66">
        <v>41348</v>
      </c>
      <c r="P11" s="6" t="s">
        <v>88</v>
      </c>
    </row>
    <row r="12" spans="1:16" x14ac:dyDescent="0.25">
      <c r="A12" s="70"/>
      <c r="B12" s="43"/>
      <c r="C12" s="72"/>
      <c r="D12" s="72"/>
      <c r="E12" s="72"/>
      <c r="F12" s="66"/>
      <c r="G12" s="8"/>
      <c r="H12" s="5"/>
      <c r="I12" s="6" t="s">
        <v>26</v>
      </c>
      <c r="J12" s="44">
        <v>126.32</v>
      </c>
      <c r="K12" s="72"/>
      <c r="L12" s="72"/>
      <c r="M12" s="72"/>
      <c r="N12" s="32" t="s">
        <v>50</v>
      </c>
      <c r="O12" s="66">
        <v>41348</v>
      </c>
      <c r="P12" s="6"/>
    </row>
    <row r="13" spans="1:16" x14ac:dyDescent="0.25">
      <c r="A13" s="6"/>
      <c r="B13" s="43"/>
      <c r="C13" s="72"/>
      <c r="D13" s="72"/>
      <c r="E13" s="33"/>
      <c r="F13" s="66"/>
      <c r="G13" s="8"/>
      <c r="H13" s="5"/>
      <c r="I13" s="6"/>
      <c r="J13" s="22"/>
      <c r="K13" s="72"/>
      <c r="L13" s="72"/>
      <c r="M13" s="72"/>
      <c r="N13" s="26"/>
      <c r="O13" s="81"/>
      <c r="P13" s="7"/>
    </row>
    <row r="14" spans="1:16" x14ac:dyDescent="0.25">
      <c r="A14" s="9"/>
      <c r="B14" s="22"/>
      <c r="C14" s="72"/>
      <c r="D14" s="72"/>
      <c r="E14" s="33"/>
      <c r="F14" s="66"/>
      <c r="G14" s="8"/>
      <c r="H14" s="5"/>
      <c r="I14" s="10"/>
      <c r="J14" s="22"/>
      <c r="K14" s="72"/>
      <c r="L14" s="72"/>
      <c r="M14" s="72"/>
      <c r="N14" s="26"/>
      <c r="O14" s="81"/>
      <c r="P14" s="7"/>
    </row>
    <row r="15" spans="1:16" x14ac:dyDescent="0.25">
      <c r="A15" s="6"/>
      <c r="B15" s="22"/>
      <c r="C15" s="72"/>
      <c r="D15" s="72"/>
      <c r="E15" s="33"/>
      <c r="F15" s="66"/>
      <c r="G15" s="8"/>
      <c r="H15" s="5"/>
      <c r="I15" s="6"/>
      <c r="J15" s="22"/>
      <c r="K15" s="72"/>
      <c r="L15" s="72"/>
      <c r="M15" s="72"/>
      <c r="N15" s="26"/>
      <c r="O15" s="81"/>
      <c r="P15" s="7"/>
    </row>
    <row r="16" spans="1:16" x14ac:dyDescent="0.25">
      <c r="A16" s="6"/>
      <c r="B16" s="22"/>
      <c r="C16" s="72"/>
      <c r="D16" s="72"/>
      <c r="E16" s="33"/>
      <c r="F16" s="66"/>
      <c r="G16" s="8"/>
      <c r="H16" s="11"/>
      <c r="I16" s="6"/>
      <c r="J16" s="22"/>
      <c r="K16" s="72"/>
      <c r="L16" s="72"/>
      <c r="M16" s="72"/>
      <c r="N16" s="26"/>
      <c r="O16" s="81"/>
      <c r="P16" s="7"/>
    </row>
    <row r="17" spans="1:16" x14ac:dyDescent="0.25">
      <c r="K17" s="28"/>
      <c r="L17" s="64"/>
      <c r="M17" s="28"/>
      <c r="N17" s="28"/>
      <c r="O17" s="36"/>
      <c r="P17" s="12"/>
    </row>
    <row r="18" spans="1:16" ht="15.75" thickBot="1" x14ac:dyDescent="0.3">
      <c r="A18" s="13" t="s">
        <v>27</v>
      </c>
      <c r="B18" s="51">
        <f>SUM(B7:B17)</f>
        <v>165.12</v>
      </c>
      <c r="C18" s="23"/>
      <c r="D18" s="73"/>
      <c r="E18" s="23">
        <f>SUM(E7:E17)</f>
        <v>19.708631115997797</v>
      </c>
      <c r="F18" s="34"/>
      <c r="H18" s="14"/>
      <c r="I18" s="13" t="s">
        <v>28</v>
      </c>
      <c r="J18" s="52">
        <f>SUM(J7:J17)</f>
        <v>407.82</v>
      </c>
      <c r="K18" s="23"/>
      <c r="L18" s="73"/>
      <c r="M18" s="23">
        <f>SUM(M7:M17)</f>
        <v>18.7</v>
      </c>
      <c r="P18" s="2"/>
    </row>
    <row r="19" spans="1:16" ht="15.75" thickTop="1" x14ac:dyDescent="0.25">
      <c r="H19" s="15"/>
      <c r="P19" s="2"/>
    </row>
    <row r="20" spans="1:16" ht="16.5" thickBot="1" x14ac:dyDescent="0.3">
      <c r="A20" s="13" t="s">
        <v>29</v>
      </c>
      <c r="B20" s="56">
        <f>B18-J18</f>
        <v>-242.7</v>
      </c>
      <c r="C20" s="73"/>
      <c r="D20" s="73"/>
      <c r="E20" s="56">
        <f>E18-M18</f>
        <v>1.0086311159977974</v>
      </c>
      <c r="F20" s="34"/>
      <c r="H20" s="15"/>
      <c r="P20" s="2"/>
    </row>
    <row r="21" spans="1:16" ht="15.75" thickTop="1" x14ac:dyDescent="0.25">
      <c r="H21" s="15"/>
      <c r="P21" s="2"/>
    </row>
    <row r="22" spans="1:16" x14ac:dyDescent="0.25">
      <c r="P22" s="2"/>
    </row>
    <row r="23" spans="1:16" x14ac:dyDescent="0.25">
      <c r="A23" s="16" t="s">
        <v>83</v>
      </c>
      <c r="B23" s="24"/>
      <c r="C23" s="63">
        <v>836.96</v>
      </c>
      <c r="D23" s="77"/>
      <c r="E23" s="35"/>
      <c r="F23" s="35"/>
      <c r="G23" s="17"/>
      <c r="H23" s="17"/>
      <c r="I23" s="14"/>
      <c r="J23" s="30"/>
      <c r="K23" s="30"/>
      <c r="L23" s="30"/>
      <c r="M23" s="30"/>
      <c r="P23" s="2"/>
    </row>
    <row r="24" spans="1:16" x14ac:dyDescent="0.25">
      <c r="A24" s="16" t="s">
        <v>84</v>
      </c>
      <c r="B24" s="24"/>
      <c r="C24" s="63">
        <v>594.26</v>
      </c>
      <c r="D24" s="77"/>
      <c r="E24" s="35"/>
      <c r="F24" s="35"/>
      <c r="G24" s="17"/>
      <c r="H24" s="17"/>
      <c r="I24" s="14"/>
      <c r="J24" s="30"/>
      <c r="K24" s="30"/>
      <c r="L24" s="30"/>
      <c r="M24" s="30"/>
      <c r="P24" s="2"/>
    </row>
    <row r="25" spans="1:16" x14ac:dyDescent="0.25">
      <c r="A25" s="16" t="s">
        <v>30</v>
      </c>
      <c r="B25" s="24"/>
      <c r="C25" s="27">
        <f>C24-C23</f>
        <v>-242.70000000000005</v>
      </c>
      <c r="D25" s="35"/>
      <c r="E25" s="35"/>
      <c r="F25" s="35"/>
      <c r="P25" s="2"/>
    </row>
    <row r="27" spans="1:16" x14ac:dyDescent="0.25">
      <c r="A27" s="18" t="s">
        <v>31</v>
      </c>
    </row>
  </sheetData>
  <mergeCells count="2">
    <mergeCell ref="A5:G5"/>
    <mergeCell ref="I5:P5"/>
  </mergeCells>
  <pageMargins left="0.59055118110236227" right="0.59055118110236227" top="0.78740157480314965" bottom="0.78740157480314965" header="0" footer="0"/>
  <pageSetup paperSize="9" scale="57" fitToHeight="17" orientation="landscape" horizontalDpi="300" verticalDpi="300" r:id="rId1"/>
  <headerFooter>
    <oddFooter>&amp;RSeite &amp;P von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workbookViewId="0">
      <selection activeCell="A4" sqref="A4"/>
    </sheetView>
  </sheetViews>
  <sheetFormatPr baseColWidth="10" defaultColWidth="9.140625" defaultRowHeight="15" x14ac:dyDescent="0.25"/>
  <cols>
    <col min="1" max="1" width="11.5703125" style="38" customWidth="1"/>
    <col min="2" max="2" width="30" customWidth="1"/>
    <col min="3" max="3" width="9" style="20" bestFit="1" customWidth="1"/>
    <col min="4" max="4" width="11.42578125" style="20" bestFit="1" customWidth="1"/>
    <col min="5" max="5" width="11.42578125" style="20" customWidth="1"/>
    <col min="6" max="6" width="15.7109375" style="20" bestFit="1" customWidth="1"/>
    <col min="7" max="7" width="13.85546875" style="20" bestFit="1" customWidth="1"/>
    <col min="8" max="8" width="13.85546875" style="71" customWidth="1"/>
    <col min="9" max="9" width="15.85546875" style="20" bestFit="1" customWidth="1"/>
    <col min="10" max="10" width="14.5703125" style="20" customWidth="1"/>
    <col min="11" max="11" width="27.5703125" bestFit="1" customWidth="1"/>
  </cols>
  <sheetData>
    <row r="1" spans="1:11" ht="37.5" customHeight="1" x14ac:dyDescent="0.4">
      <c r="A1" s="83" t="s">
        <v>32</v>
      </c>
      <c r="B1" s="91"/>
      <c r="C1" s="87"/>
      <c r="D1" s="87"/>
      <c r="E1" s="87"/>
      <c r="F1" s="87"/>
      <c r="G1" s="87"/>
      <c r="H1" s="87"/>
      <c r="I1" s="87"/>
      <c r="J1" s="87"/>
      <c r="K1" s="92"/>
    </row>
    <row r="2" spans="1:11" ht="15.75" thickBot="1" x14ac:dyDescent="0.3">
      <c r="A2" s="89" t="s">
        <v>63</v>
      </c>
      <c r="B2" s="90"/>
      <c r="C2" s="90"/>
      <c r="D2" s="90"/>
      <c r="E2" s="90"/>
      <c r="F2" s="90"/>
      <c r="G2" s="90"/>
      <c r="H2" s="90"/>
      <c r="I2" s="90"/>
      <c r="J2" s="90"/>
      <c r="K2" s="89"/>
    </row>
    <row r="3" spans="1:11" x14ac:dyDescent="0.25">
      <c r="B3" s="20"/>
    </row>
    <row r="4" spans="1:11" ht="33" customHeight="1" x14ac:dyDescent="0.25">
      <c r="A4" s="42" t="s">
        <v>14</v>
      </c>
      <c r="B4" s="4" t="s">
        <v>55</v>
      </c>
      <c r="C4" s="25" t="s">
        <v>53</v>
      </c>
      <c r="D4" s="21" t="s">
        <v>54</v>
      </c>
      <c r="E4" s="21" t="s">
        <v>12</v>
      </c>
      <c r="F4" s="25" t="s">
        <v>62</v>
      </c>
      <c r="G4" s="25" t="s">
        <v>86</v>
      </c>
      <c r="H4" s="74" t="s">
        <v>87</v>
      </c>
      <c r="I4" s="25" t="s">
        <v>59</v>
      </c>
      <c r="J4" s="25" t="s">
        <v>58</v>
      </c>
      <c r="K4" s="4" t="s">
        <v>15</v>
      </c>
    </row>
    <row r="5" spans="1:11" x14ac:dyDescent="0.25">
      <c r="A5" s="48">
        <v>41275</v>
      </c>
      <c r="B5" s="6" t="s">
        <v>33</v>
      </c>
      <c r="C5" s="32" t="s">
        <v>21</v>
      </c>
      <c r="D5" s="43">
        <v>70</v>
      </c>
      <c r="E5" s="44"/>
      <c r="F5" s="22">
        <f>SUM(D5:E5)</f>
        <v>70</v>
      </c>
      <c r="G5" s="72">
        <f>55-(55/1.19)</f>
        <v>8.7815126050420176</v>
      </c>
      <c r="H5" s="72">
        <f>15-(15/1.07)</f>
        <v>0.98130841121495394</v>
      </c>
      <c r="I5" s="22">
        <f>G5+H5</f>
        <v>9.7628210162569715</v>
      </c>
      <c r="J5" s="22"/>
      <c r="K5" s="6"/>
    </row>
    <row r="6" spans="1:11" x14ac:dyDescent="0.25">
      <c r="A6" s="48">
        <v>41276</v>
      </c>
      <c r="B6" s="6" t="s">
        <v>34</v>
      </c>
      <c r="C6" s="32" t="s">
        <v>21</v>
      </c>
      <c r="D6" s="43">
        <v>50</v>
      </c>
      <c r="E6" s="44"/>
      <c r="F6" s="22">
        <f>F5+SUM(D6:E6)</f>
        <v>120</v>
      </c>
      <c r="G6" s="72">
        <f>35-(35/1.19)</f>
        <v>5.588235294117645</v>
      </c>
      <c r="H6" s="72">
        <f>15-(15/1.07)</f>
        <v>0.98130841121495394</v>
      </c>
      <c r="I6" s="22">
        <f>G6+H6</f>
        <v>6.5695437053325989</v>
      </c>
      <c r="J6" s="22"/>
      <c r="K6" s="6"/>
    </row>
    <row r="7" spans="1:11" x14ac:dyDescent="0.25">
      <c r="A7" s="48">
        <v>41277</v>
      </c>
      <c r="B7" s="6" t="s">
        <v>35</v>
      </c>
      <c r="C7" s="32" t="s">
        <v>21</v>
      </c>
      <c r="D7" s="43">
        <v>123.35</v>
      </c>
      <c r="E7" s="44"/>
      <c r="F7" s="22">
        <f t="shared" ref="F7:F9" si="0">F6+SUM(D7:E7)</f>
        <v>243.35</v>
      </c>
      <c r="G7" s="72"/>
      <c r="H7" s="72"/>
      <c r="I7" s="22"/>
      <c r="J7" s="22"/>
      <c r="K7" s="6"/>
    </row>
    <row r="8" spans="1:11" x14ac:dyDescent="0.25">
      <c r="A8" s="48">
        <v>41278</v>
      </c>
      <c r="B8" s="6" t="s">
        <v>90</v>
      </c>
      <c r="C8" s="65" t="s">
        <v>96</v>
      </c>
      <c r="D8" s="45"/>
      <c r="E8" s="44">
        <v>-63.25</v>
      </c>
      <c r="F8" s="22">
        <f t="shared" si="0"/>
        <v>180.1</v>
      </c>
      <c r="G8" s="72">
        <v>2.52</v>
      </c>
      <c r="H8" s="72">
        <v>3.5</v>
      </c>
      <c r="I8" s="72"/>
      <c r="J8" s="22">
        <f>G8+H8</f>
        <v>6.02</v>
      </c>
      <c r="K8" s="70" t="s">
        <v>88</v>
      </c>
    </row>
    <row r="9" spans="1:11" x14ac:dyDescent="0.25">
      <c r="A9" s="48">
        <v>41279</v>
      </c>
      <c r="B9" s="6" t="s">
        <v>57</v>
      </c>
      <c r="C9" s="26" t="s">
        <v>97</v>
      </c>
      <c r="D9" s="45"/>
      <c r="E9" s="44">
        <v>-35</v>
      </c>
      <c r="F9" s="22">
        <f t="shared" si="0"/>
        <v>145.1</v>
      </c>
      <c r="G9" s="72">
        <v>6.65</v>
      </c>
      <c r="H9" s="72"/>
      <c r="I9" s="72"/>
      <c r="J9" s="72">
        <f>G9+H9</f>
        <v>6.65</v>
      </c>
      <c r="K9" s="70"/>
    </row>
    <row r="10" spans="1:11" x14ac:dyDescent="0.25">
      <c r="A10" s="48"/>
      <c r="B10" s="6"/>
      <c r="C10" s="26"/>
      <c r="D10" s="45"/>
      <c r="E10" s="44"/>
      <c r="F10" s="22"/>
      <c r="G10" s="72"/>
      <c r="H10" s="72"/>
      <c r="I10" s="22"/>
      <c r="J10" s="22"/>
      <c r="K10" s="6"/>
    </row>
    <row r="11" spans="1:11" x14ac:dyDescent="0.25">
      <c r="A11" s="80"/>
      <c r="B11" s="9"/>
      <c r="C11" s="46"/>
      <c r="D11" s="45"/>
      <c r="E11" s="44"/>
      <c r="F11" s="22"/>
      <c r="G11" s="72"/>
      <c r="H11" s="72"/>
      <c r="I11" s="22"/>
      <c r="J11" s="22"/>
      <c r="K11" s="6"/>
    </row>
    <row r="12" spans="1:11" x14ac:dyDescent="0.25">
      <c r="A12" s="80"/>
      <c r="B12" s="9"/>
      <c r="C12" s="46"/>
      <c r="D12" s="45"/>
      <c r="E12" s="44"/>
      <c r="F12" s="22"/>
      <c r="G12" s="72"/>
      <c r="H12" s="72"/>
      <c r="I12" s="22"/>
      <c r="J12" s="22"/>
      <c r="K12" s="6"/>
    </row>
    <row r="13" spans="1:11" x14ac:dyDescent="0.25">
      <c r="A13" s="48"/>
      <c r="B13" s="6"/>
      <c r="C13" s="26"/>
      <c r="D13" s="45"/>
      <c r="E13" s="44"/>
      <c r="F13" s="22"/>
      <c r="G13" s="72"/>
      <c r="H13" s="72"/>
      <c r="I13" s="22"/>
      <c r="J13" s="22"/>
      <c r="K13" s="6"/>
    </row>
    <row r="14" spans="1:11" x14ac:dyDescent="0.25">
      <c r="A14" s="48"/>
      <c r="B14" s="6"/>
      <c r="C14" s="26"/>
      <c r="D14" s="45"/>
      <c r="E14" s="44"/>
      <c r="F14" s="22"/>
      <c r="G14" s="72"/>
      <c r="H14" s="72"/>
      <c r="I14" s="22"/>
      <c r="J14" s="22"/>
      <c r="K14" s="6"/>
    </row>
    <row r="16" spans="1:11" ht="16.5" thickBot="1" x14ac:dyDescent="0.3">
      <c r="A16" s="49" t="s">
        <v>56</v>
      </c>
      <c r="B16" s="23"/>
      <c r="C16" s="23"/>
      <c r="D16" s="53">
        <f>SUM(D5:D15)</f>
        <v>243.35</v>
      </c>
      <c r="E16" s="54">
        <f>SUM(E5:E15)</f>
        <v>-98.25</v>
      </c>
      <c r="F16" s="56">
        <f>D16+E16</f>
        <v>145.1</v>
      </c>
      <c r="G16" s="23"/>
      <c r="H16" s="73"/>
      <c r="I16" s="55">
        <f>SUM(I5:I15)</f>
        <v>16.33236472158957</v>
      </c>
      <c r="J16" s="55">
        <f>SUM(J5:J15)</f>
        <v>12.67</v>
      </c>
      <c r="K16" s="73">
        <f>I16-J16</f>
        <v>3.6623647215895705</v>
      </c>
    </row>
    <row r="17" spans="1:10" ht="15.75" thickTop="1" x14ac:dyDescent="0.25">
      <c r="B17" s="20"/>
    </row>
    <row r="18" spans="1:10" x14ac:dyDescent="0.25">
      <c r="A18" s="50" t="s">
        <v>60</v>
      </c>
      <c r="B18" s="47"/>
      <c r="C18" s="41"/>
      <c r="D18" s="41"/>
      <c r="E18" s="41"/>
      <c r="F18" s="41"/>
      <c r="G18" s="41"/>
      <c r="H18" s="41"/>
      <c r="I18" s="41"/>
      <c r="J18" s="41"/>
    </row>
    <row r="19" spans="1:10" x14ac:dyDescent="0.25">
      <c r="A19" s="50" t="s">
        <v>61</v>
      </c>
      <c r="B19" s="47"/>
    </row>
    <row r="20" spans="1:10" x14ac:dyDescent="0.25">
      <c r="B20" s="20"/>
    </row>
    <row r="21" spans="1:10" x14ac:dyDescent="0.25">
      <c r="A21" s="38" t="s">
        <v>79</v>
      </c>
      <c r="B21" s="20"/>
    </row>
    <row r="22" spans="1:10" x14ac:dyDescent="0.25">
      <c r="A22" s="38" t="s">
        <v>110</v>
      </c>
      <c r="B22" s="20"/>
    </row>
  </sheetData>
  <pageMargins left="0.59055118110236227" right="0.59055118110236227" top="0.78740157480314965" bottom="0.78740157480314965" header="0" footer="0"/>
  <pageSetup paperSize="9" scale="78" fitToHeight="17" orientation="landscape" horizontalDpi="300" verticalDpi="300" r:id="rId1"/>
  <headerFooter>
    <oddFooter>&amp;RSeite &amp;P von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0"/>
  <sheetViews>
    <sheetView workbookViewId="0">
      <selection activeCell="A4" sqref="A4"/>
    </sheetView>
  </sheetViews>
  <sheetFormatPr baseColWidth="10" defaultRowHeight="15" x14ac:dyDescent="0.25"/>
  <cols>
    <col min="1" max="1" width="29.85546875" customWidth="1"/>
    <col min="2" max="2" width="11.42578125" style="20"/>
    <col min="3" max="3" width="19.85546875" bestFit="1" customWidth="1"/>
    <col min="4" max="4" width="27.5703125" bestFit="1" customWidth="1"/>
    <col min="5" max="5" width="8" style="38" bestFit="1" customWidth="1"/>
    <col min="6" max="6" width="11.42578125" style="38"/>
  </cols>
  <sheetData>
    <row r="1" spans="1:9" ht="37.5" customHeight="1" x14ac:dyDescent="0.4">
      <c r="A1" s="83" t="s">
        <v>51</v>
      </c>
      <c r="B1" s="87"/>
      <c r="C1" s="86"/>
      <c r="D1" s="92"/>
      <c r="E1" s="86"/>
      <c r="F1" s="86"/>
      <c r="G1" s="86"/>
      <c r="H1" s="86"/>
      <c r="I1" s="86"/>
    </row>
    <row r="2" spans="1:9" ht="15.75" thickBot="1" x14ac:dyDescent="0.3">
      <c r="A2" s="89" t="s">
        <v>93</v>
      </c>
      <c r="B2" s="90"/>
      <c r="C2" s="89"/>
      <c r="D2" s="89"/>
      <c r="E2" s="89"/>
      <c r="F2" s="89"/>
      <c r="G2" s="89"/>
      <c r="H2" s="89"/>
      <c r="I2" s="89"/>
    </row>
    <row r="4" spans="1:9" x14ac:dyDescent="0.25">
      <c r="A4" t="s">
        <v>69</v>
      </c>
    </row>
    <row r="5" spans="1:9" x14ac:dyDescent="0.25">
      <c r="A5" t="s">
        <v>94</v>
      </c>
    </row>
    <row r="6" spans="1:9" x14ac:dyDescent="0.25">
      <c r="A6" t="s">
        <v>112</v>
      </c>
      <c r="B6" s="71"/>
    </row>
    <row r="8" spans="1:9" x14ac:dyDescent="0.25">
      <c r="A8" t="s">
        <v>70</v>
      </c>
    </row>
    <row r="9" spans="1:9" x14ac:dyDescent="0.25">
      <c r="A9" t="s">
        <v>71</v>
      </c>
    </row>
    <row r="10" spans="1:9" x14ac:dyDescent="0.25">
      <c r="A10" t="s">
        <v>113</v>
      </c>
    </row>
    <row r="12" spans="1:9" x14ac:dyDescent="0.25">
      <c r="A12" t="s">
        <v>72</v>
      </c>
    </row>
    <row r="13" spans="1:9" x14ac:dyDescent="0.25">
      <c r="A13" t="s">
        <v>73</v>
      </c>
    </row>
    <row r="14" spans="1:9" x14ac:dyDescent="0.25">
      <c r="A14" t="s">
        <v>74</v>
      </c>
    </row>
    <row r="16" spans="1:9" x14ac:dyDescent="0.25">
      <c r="A16" t="s">
        <v>75</v>
      </c>
    </row>
    <row r="17" spans="1:2" x14ac:dyDescent="0.25">
      <c r="A17" t="s">
        <v>77</v>
      </c>
      <c r="B17" s="29"/>
    </row>
    <row r="18" spans="1:2" x14ac:dyDescent="0.25">
      <c r="A18" t="s">
        <v>76</v>
      </c>
      <c r="B18" s="29"/>
    </row>
    <row r="20" spans="1:2" x14ac:dyDescent="0.25">
      <c r="A20" t="s">
        <v>78</v>
      </c>
    </row>
    <row r="21" spans="1:2" x14ac:dyDescent="0.25">
      <c r="A21" t="s">
        <v>95</v>
      </c>
    </row>
    <row r="22" spans="1:2" x14ac:dyDescent="0.25">
      <c r="B22" s="71"/>
    </row>
    <row r="23" spans="1:2" x14ac:dyDescent="0.25">
      <c r="A23" s="18" t="s">
        <v>98</v>
      </c>
      <c r="B23" s="71"/>
    </row>
    <row r="24" spans="1:2" x14ac:dyDescent="0.25">
      <c r="A24" t="s">
        <v>99</v>
      </c>
      <c r="B24" s="71"/>
    </row>
    <row r="25" spans="1:2" x14ac:dyDescent="0.25">
      <c r="A25" t="s">
        <v>104</v>
      </c>
      <c r="B25" s="71"/>
    </row>
    <row r="26" spans="1:2" x14ac:dyDescent="0.25">
      <c r="B26" s="71"/>
    </row>
    <row r="27" spans="1:2" x14ac:dyDescent="0.25">
      <c r="A27" t="s">
        <v>105</v>
      </c>
      <c r="B27" s="71"/>
    </row>
    <row r="28" spans="1:2" x14ac:dyDescent="0.25">
      <c r="B28" s="71"/>
    </row>
    <row r="29" spans="1:2" x14ac:dyDescent="0.25">
      <c r="A29" t="s">
        <v>106</v>
      </c>
      <c r="B29" s="71"/>
    </row>
    <row r="30" spans="1:2" x14ac:dyDescent="0.25">
      <c r="A30" t="s">
        <v>100</v>
      </c>
      <c r="B30" s="71"/>
    </row>
    <row r="31" spans="1:2" x14ac:dyDescent="0.25">
      <c r="A31" t="s">
        <v>101</v>
      </c>
      <c r="B31" s="71"/>
    </row>
    <row r="32" spans="1:2" x14ac:dyDescent="0.25">
      <c r="B32" s="71"/>
    </row>
    <row r="33" spans="1:6" x14ac:dyDescent="0.25">
      <c r="A33" t="s">
        <v>102</v>
      </c>
      <c r="B33" s="71"/>
    </row>
    <row r="34" spans="1:6" x14ac:dyDescent="0.25">
      <c r="A34" t="s">
        <v>103</v>
      </c>
      <c r="B34" s="71"/>
    </row>
    <row r="35" spans="1:6" x14ac:dyDescent="0.25">
      <c r="B35" s="71"/>
    </row>
    <row r="36" spans="1:6" x14ac:dyDescent="0.25">
      <c r="A36" s="18" t="s">
        <v>107</v>
      </c>
      <c r="B36" s="29"/>
      <c r="C36" s="19"/>
      <c r="E36" s="37"/>
      <c r="F36" s="37"/>
    </row>
    <row r="37" spans="1:6" x14ac:dyDescent="0.25">
      <c r="A37" s="79" t="s">
        <v>114</v>
      </c>
      <c r="B37" s="29"/>
    </row>
    <row r="38" spans="1:6" x14ac:dyDescent="0.25">
      <c r="A38" s="78" t="s">
        <v>108</v>
      </c>
      <c r="B38" s="29"/>
    </row>
    <row r="39" spans="1:6" x14ac:dyDescent="0.25">
      <c r="A39" s="78" t="s">
        <v>109</v>
      </c>
    </row>
    <row r="40" spans="1:6" x14ac:dyDescent="0.25">
      <c r="A40" s="78" t="s">
        <v>115</v>
      </c>
    </row>
  </sheetData>
  <pageMargins left="0.59055118110236227" right="0.59055118110236227" top="0.78740157480314965" bottom="0.78740157480314965" header="0" footer="0"/>
  <pageSetup paperSize="9" scale="91" orientation="landscape" horizontalDpi="300" verticalDpi="300" r:id="rId1"/>
  <headerFooter>
    <oddFooter>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Coninfo</vt:lpstr>
      <vt:lpstr>Bankbuch</vt:lpstr>
      <vt:lpstr>Kassenbuch</vt:lpstr>
      <vt:lpstr>Hinweise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Abrechnungsvorlage des Gugelgilde e.V.</dc:title>
  <dc:creator/>
  <cp:lastModifiedBy/>
  <dcterms:created xsi:type="dcterms:W3CDTF">2006-09-16T00:00:00Z</dcterms:created>
  <dcterms:modified xsi:type="dcterms:W3CDTF">2013-11-24T16:40:28Z</dcterms:modified>
</cp:coreProperties>
</file>